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ecat01\Downloads\"/>
    </mc:Choice>
  </mc:AlternateContent>
  <xr:revisionPtr revIDLastSave="0" documentId="13_ncr:1_{F6ED22CE-289A-459E-8FD1-AC1D9D9E59DE}" xr6:coauthVersionLast="47" xr6:coauthVersionMax="47" xr10:uidLastSave="{00000000-0000-0000-0000-000000000000}"/>
  <bookViews>
    <workbookView xWindow="4780" yWindow="1840" windowWidth="21180" windowHeight="11720" xr2:uid="{222A3F99-A4F7-4DA2-8D4A-64DA3C44A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Q31" i="1"/>
  <c r="Q30" i="1"/>
  <c r="Q29" i="1"/>
  <c r="K24" i="1"/>
  <c r="I24" i="1"/>
  <c r="Q24" i="1" s="1"/>
  <c r="Q23" i="1"/>
  <c r="K23" i="1"/>
  <c r="I23" i="1"/>
  <c r="Q21" i="1"/>
  <c r="K18" i="1"/>
  <c r="E18" i="1"/>
  <c r="G18" i="1" s="1"/>
  <c r="Q18" i="1" s="1"/>
  <c r="C18" i="1"/>
  <c r="O16" i="1"/>
  <c r="K16" i="1"/>
  <c r="G16" i="1"/>
  <c r="Q16" i="1" s="1"/>
  <c r="E16" i="1"/>
  <c r="C16" i="1"/>
  <c r="I14" i="1"/>
  <c r="I16" i="1" s="1"/>
  <c r="I18" i="1" s="1"/>
  <c r="I10" i="1"/>
  <c r="Q10" i="1" s="1"/>
  <c r="M9" i="1"/>
  <c r="K9" i="1"/>
  <c r="I9" i="1"/>
  <c r="E9" i="1"/>
  <c r="C9" i="1"/>
  <c r="G9" i="1" s="1"/>
  <c r="Q9" i="1" s="1"/>
  <c r="G8" i="1"/>
  <c r="Q8" i="1" s="1"/>
  <c r="Q14" i="1" l="1"/>
</calcChain>
</file>

<file path=xl/sharedStrings.xml><?xml version="1.0" encoding="utf-8"?>
<sst xmlns="http://schemas.openxmlformats.org/spreadsheetml/2006/main" count="88" uniqueCount="68">
  <si>
    <t xml:space="preserve">FY26 SOLID WASTE SERVICE CHARGES TO BE COLLECTED VIA REAL PROPERTY ACCOUNT BILLING </t>
  </si>
  <si>
    <t>Base</t>
  </si>
  <si>
    <t>Incremental</t>
  </si>
  <si>
    <t>Billing</t>
  </si>
  <si>
    <t>Systems</t>
  </si>
  <si>
    <t>Refuse</t>
  </si>
  <si>
    <t>Leaf</t>
  </si>
  <si>
    <t>Charge</t>
  </si>
  <si>
    <t>Rate</t>
  </si>
  <si>
    <t>Disposal</t>
  </si>
  <si>
    <t>Benefit</t>
  </si>
  <si>
    <t>Collection</t>
  </si>
  <si>
    <t>Vacuuming</t>
  </si>
  <si>
    <t>Total</t>
  </si>
  <si>
    <t>($/ton)</t>
  </si>
  <si>
    <t>x</t>
  </si>
  <si>
    <t>(tons/HH)</t>
  </si>
  <si>
    <t>=</t>
  </si>
  <si>
    <t>+</t>
  </si>
  <si>
    <t>Bill</t>
  </si>
  <si>
    <t>Code Reference</t>
  </si>
  <si>
    <t>48-32(a)(1)</t>
  </si>
  <si>
    <t>48-32(c)(2)</t>
  </si>
  <si>
    <t xml:space="preserve">48-8A(b)(2)(A) </t>
  </si>
  <si>
    <t xml:space="preserve">48-8A(b)(2)(B) </t>
  </si>
  <si>
    <t>48-29</t>
  </si>
  <si>
    <t>48-47</t>
  </si>
  <si>
    <t>SUBDISTRICT A (Refuse Collection District)*</t>
  </si>
  <si>
    <t>Inside Leaf Vacuuming District</t>
  </si>
  <si>
    <t>Outside Leaf Vacuuming District</t>
  </si>
  <si>
    <t>Incorporated</t>
  </si>
  <si>
    <t>SUBDISTRICT  B SINGLE-FAMILY**</t>
  </si>
  <si>
    <t xml:space="preserve">   Incorporated</t>
  </si>
  <si>
    <t xml:space="preserve">   Unincorporated</t>
  </si>
  <si>
    <t>MULTI-FAMILY RESIDENTIAL**</t>
  </si>
  <si>
    <t xml:space="preserve">      Outside Leaf Vacuuming District</t>
  </si>
  <si>
    <t xml:space="preserve">      Inside Leaf Vacuuming District</t>
  </si>
  <si>
    <t>NONRESIDENTIAL - $/2,000 SQ. FT. ***</t>
  </si>
  <si>
    <t xml:space="preserve">     Waste Generation Categories</t>
  </si>
  <si>
    <t xml:space="preserve">        Low</t>
  </si>
  <si>
    <t xml:space="preserve">        Medium Low</t>
  </si>
  <si>
    <t xml:space="preserve">        Medium</t>
  </si>
  <si>
    <t xml:space="preserve">        Medium High</t>
  </si>
  <si>
    <t xml:space="preserve">  </t>
  </si>
  <si>
    <t xml:space="preserve">        High</t>
  </si>
  <si>
    <t xml:space="preserve">       </t>
  </si>
  <si>
    <t>OTHER FY26 SOLID WASTE CHARGES</t>
  </si>
  <si>
    <t>Base Solid Waste Charge under Section 48-32(a)(1):</t>
  </si>
  <si>
    <t xml:space="preserve">Waste delivered to DOT Pad (Non-Processible)                                                                 </t>
  </si>
  <si>
    <t>$70 / disposal ton</t>
  </si>
  <si>
    <t xml:space="preserve">  (This is known as the "Tipping Fee")</t>
  </si>
  <si>
    <t xml:space="preserve">/ disposal ton </t>
  </si>
  <si>
    <t>Waste delivered for disposal &lt;500 lb loads in privately owned and operated vehicles or trailers &lt;1,000 capacity per Section 48-32(c)(2):     $0.00/disposal ton</t>
  </si>
  <si>
    <t>Solid Waste Service Charges (Section 48-32(a)(2)):</t>
  </si>
  <si>
    <t xml:space="preserve">     Paper and Commingled Containers</t>
  </si>
  <si>
    <t>/ ton</t>
  </si>
  <si>
    <t>Solid Waste Service Charges (Section 48-32(b)(2)):</t>
  </si>
  <si>
    <t xml:space="preserve">     All Yard Trim received at the Transfer Station </t>
  </si>
  <si>
    <t xml:space="preserve"> </t>
  </si>
  <si>
    <t xml:space="preserve">         (weighing &gt; 500 pounds/load)</t>
  </si>
  <si>
    <t xml:space="preserve"> / ton</t>
  </si>
  <si>
    <t xml:space="preserve">Waste delivered in open-top roll-off box and declared C&amp;D </t>
  </si>
  <si>
    <t>Miscellaneous (48-31(f)):</t>
  </si>
  <si>
    <t>Compost Bins</t>
  </si>
  <si>
    <t>each</t>
  </si>
  <si>
    <t>*   Note: Base Sysems Benefit Charges are set to cover County Base Systems Costs net of Disposal Charges.</t>
  </si>
  <si>
    <t xml:space="preserve">**  With respect to Base and Incremental Systems Benefit Charges, this category includes dwellings in buildings of six or fewer households.  </t>
  </si>
  <si>
    <t>***  The Nonresidential rate multiplied by the total number of 2,000 square foot units of enclosed area equals the nonresidential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</si>
</sst>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0.00000"/>
    <numFmt numFmtId="166" formatCode="0.0000_)"/>
    <numFmt numFmtId="167" formatCode="dd\-mmm\-yy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Futura Md BT"/>
      <family val="2"/>
    </font>
    <font>
      <b/>
      <sz val="9"/>
      <color indexed="10"/>
      <name val="Futura Md BT"/>
    </font>
    <font>
      <sz val="9"/>
      <name val="Futura Md BT"/>
      <family val="2"/>
    </font>
    <font>
      <b/>
      <sz val="9"/>
      <name val="Futura Md BT"/>
      <family val="2"/>
    </font>
    <font>
      <sz val="10"/>
      <name val="Futura Md BT"/>
      <family val="2"/>
    </font>
    <font>
      <sz val="9"/>
      <color indexed="9"/>
      <name val="Futura Md BT"/>
      <family val="2"/>
    </font>
    <font>
      <sz val="10"/>
      <color indexed="9"/>
      <name val="Futura Md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4" xfId="0" applyFont="1" applyBorder="1"/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5" fillId="0" borderId="4" xfId="0" quotePrefix="1" applyFont="1" applyBorder="1" applyAlignment="1">
      <alignment horizontal="left"/>
    </xf>
    <xf numFmtId="0" fontId="5" fillId="0" borderId="0" xfId="0" quotePrefix="1" applyFont="1" applyAlignment="1">
      <alignment horizontal="left"/>
    </xf>
    <xf numFmtId="7" fontId="4" fillId="0" borderId="0" xfId="0" applyNumberFormat="1" applyFont="1"/>
    <xf numFmtId="164" fontId="4" fillId="0" borderId="0" xfId="1" applyNumberFormat="1" applyFont="1"/>
    <xf numFmtId="7" fontId="4" fillId="0" borderId="5" xfId="0" applyNumberFormat="1" applyFont="1" applyBorder="1"/>
    <xf numFmtId="0" fontId="4" fillId="0" borderId="4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44" fontId="4" fillId="0" borderId="0" xfId="0" applyNumberFormat="1" applyFont="1"/>
    <xf numFmtId="165" fontId="4" fillId="0" borderId="0" xfId="0" quotePrefix="1" applyNumberFormat="1" applyFont="1"/>
    <xf numFmtId="44" fontId="4" fillId="0" borderId="5" xfId="0" applyNumberFormat="1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/>
    <xf numFmtId="43" fontId="4" fillId="0" borderId="0" xfId="1" applyFont="1"/>
    <xf numFmtId="0" fontId="4" fillId="0" borderId="12" xfId="0" quotePrefix="1" applyFont="1" applyBorder="1" applyAlignment="1">
      <alignment horizontal="left"/>
    </xf>
    <xf numFmtId="0" fontId="4" fillId="0" borderId="13" xfId="0" quotePrefix="1" applyFont="1" applyBorder="1" applyAlignment="1">
      <alignment horizontal="left"/>
    </xf>
    <xf numFmtId="7" fontId="4" fillId="0" borderId="13" xfId="0" applyNumberFormat="1" applyFont="1" applyBorder="1"/>
    <xf numFmtId="0" fontId="4" fillId="0" borderId="13" xfId="0" applyFont="1" applyBorder="1"/>
    <xf numFmtId="166" fontId="4" fillId="0" borderId="13" xfId="0" applyNumberFormat="1" applyFont="1" applyBorder="1"/>
    <xf numFmtId="0" fontId="6" fillId="0" borderId="13" xfId="0" applyFont="1" applyBorder="1"/>
    <xf numFmtId="7" fontId="4" fillId="0" borderId="14" xfId="0" applyNumberFormat="1" applyFont="1" applyBorder="1"/>
    <xf numFmtId="167" fontId="5" fillId="0" borderId="4" xfId="0" quotePrefix="1" applyNumberFormat="1" applyFont="1" applyBorder="1" applyAlignment="1">
      <alignment horizontal="left"/>
    </xf>
    <xf numFmtId="167" fontId="5" fillId="0" borderId="0" xfId="0" quotePrefix="1" applyNumberFormat="1" applyFont="1" applyAlignment="1">
      <alignment horizontal="left"/>
    </xf>
    <xf numFmtId="0" fontId="6" fillId="0" borderId="0" xfId="0" applyFont="1"/>
    <xf numFmtId="7" fontId="4" fillId="0" borderId="15" xfId="0" applyNumberFormat="1" applyFont="1" applyBorder="1"/>
    <xf numFmtId="167" fontId="5" fillId="0" borderId="9" xfId="0" quotePrefix="1" applyNumberFormat="1" applyFont="1" applyBorder="1" applyAlignment="1">
      <alignment horizontal="left"/>
    </xf>
    <xf numFmtId="167" fontId="5" fillId="0" borderId="10" xfId="0" quotePrefix="1" applyNumberFormat="1" applyFont="1" applyBorder="1" applyAlignment="1">
      <alignment horizontal="left"/>
    </xf>
    <xf numFmtId="7" fontId="4" fillId="0" borderId="10" xfId="0" applyNumberFormat="1" applyFont="1" applyBorder="1"/>
    <xf numFmtId="166" fontId="4" fillId="0" borderId="10" xfId="0" applyNumberFormat="1" applyFont="1" applyBorder="1"/>
    <xf numFmtId="7" fontId="7" fillId="3" borderId="10" xfId="0" applyNumberFormat="1" applyFont="1" applyFill="1" applyBorder="1"/>
    <xf numFmtId="0" fontId="7" fillId="3" borderId="10" xfId="0" applyFont="1" applyFill="1" applyBorder="1"/>
    <xf numFmtId="0" fontId="8" fillId="3" borderId="10" xfId="0" applyFont="1" applyFill="1" applyBorder="1"/>
    <xf numFmtId="7" fontId="4" fillId="0" borderId="11" xfId="0" applyNumberFormat="1" applyFont="1" applyBorder="1"/>
    <xf numFmtId="7" fontId="4" fillId="0" borderId="16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7" fontId="4" fillId="0" borderId="20" xfId="0" applyNumberFormat="1" applyFont="1" applyBorder="1"/>
    <xf numFmtId="7" fontId="4" fillId="0" borderId="20" xfId="0" quotePrefix="1" applyNumberFormat="1" applyFont="1" applyBorder="1" applyAlignment="1">
      <alignment horizontal="left"/>
    </xf>
    <xf numFmtId="0" fontId="4" fillId="0" borderId="16" xfId="0" applyFont="1" applyBorder="1"/>
    <xf numFmtId="0" fontId="6" fillId="0" borderId="6" xfId="0" quotePrefix="1" applyFont="1" applyBorder="1"/>
    <xf numFmtId="44" fontId="4" fillId="0" borderId="7" xfId="0" applyNumberFormat="1" applyFont="1" applyBorder="1"/>
    <xf numFmtId="0" fontId="4" fillId="0" borderId="7" xfId="0" applyFont="1" applyBorder="1" applyAlignment="1">
      <alignment horizontal="left"/>
    </xf>
    <xf numFmtId="0" fontId="6" fillId="0" borderId="7" xfId="0" applyFont="1" applyBorder="1"/>
    <xf numFmtId="0" fontId="4" fillId="0" borderId="21" xfId="0" quotePrefix="1" applyFont="1" applyBorder="1" applyAlignment="1">
      <alignment horizontal="left"/>
    </xf>
    <xf numFmtId="7" fontId="4" fillId="0" borderId="7" xfId="0" applyNumberFormat="1" applyFont="1" applyBorder="1"/>
    <xf numFmtId="44" fontId="4" fillId="0" borderId="7" xfId="0" applyNumberFormat="1" applyFont="1" applyBorder="1" applyAlignment="1">
      <alignment horizontal="right"/>
    </xf>
    <xf numFmtId="7" fontId="4" fillId="0" borderId="8" xfId="0" applyNumberFormat="1" applyFont="1" applyBorder="1"/>
    <xf numFmtId="0" fontId="4" fillId="0" borderId="23" xfId="0" applyFont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3" xfId="0" applyFont="1" applyBorder="1"/>
    <xf numFmtId="0" fontId="0" fillId="0" borderId="7" xfId="0" applyBorder="1"/>
    <xf numFmtId="7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6" fillId="0" borderId="12" xfId="0" quotePrefix="1" applyFont="1" applyBorder="1"/>
    <xf numFmtId="0" fontId="0" fillId="0" borderId="12" xfId="0" applyBorder="1"/>
    <xf numFmtId="44" fontId="4" fillId="0" borderId="24" xfId="0" applyNumberFormat="1" applyFont="1" applyBorder="1"/>
    <xf numFmtId="0" fontId="4" fillId="0" borderId="1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4" xfId="0" applyFont="1" applyBorder="1"/>
    <xf numFmtId="7" fontId="4" fillId="0" borderId="24" xfId="0" applyNumberFormat="1" applyFont="1" applyBorder="1"/>
    <xf numFmtId="0" fontId="4" fillId="0" borderId="25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27E4-71DA-44F6-8DCB-8083A657482E}">
  <dimension ref="A1:Q46"/>
  <sheetViews>
    <sheetView tabSelected="1" topLeftCell="A25" workbookViewId="0">
      <selection activeCell="I40" sqref="I40"/>
    </sheetView>
  </sheetViews>
  <sheetFormatPr defaultRowHeight="14.5"/>
  <cols>
    <col min="2" max="2" width="28.36328125" bestFit="1" customWidth="1"/>
    <col min="9" max="9" width="11.6328125" bestFit="1" customWidth="1"/>
    <col min="17" max="17" width="9.1796875" bestFit="1" customWidth="1"/>
  </cols>
  <sheetData>
    <row r="1" spans="1:17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</row>
    <row r="2" spans="1:17">
      <c r="A2" s="1"/>
      <c r="B2" s="2"/>
      <c r="C2" s="3"/>
      <c r="D2" s="3"/>
      <c r="E2" s="3"/>
      <c r="F2" s="3"/>
      <c r="G2" s="3"/>
      <c r="H2" s="3"/>
      <c r="I2" s="4" t="s">
        <v>1</v>
      </c>
      <c r="J2" s="3"/>
      <c r="K2" s="4" t="s">
        <v>2</v>
      </c>
      <c r="L2" s="3"/>
      <c r="M2" s="3"/>
      <c r="N2" s="3"/>
      <c r="O2" s="3"/>
      <c r="P2" s="3"/>
      <c r="Q2" s="5"/>
    </row>
    <row r="3" spans="1:17">
      <c r="A3" s="6"/>
      <c r="B3" s="3"/>
      <c r="C3" s="4" t="s">
        <v>1</v>
      </c>
      <c r="D3" s="3"/>
      <c r="E3" s="4" t="s">
        <v>3</v>
      </c>
      <c r="F3" s="3"/>
      <c r="G3" s="3"/>
      <c r="H3" s="3"/>
      <c r="I3" s="4" t="s">
        <v>4</v>
      </c>
      <c r="J3" s="3"/>
      <c r="K3" s="4" t="s">
        <v>4</v>
      </c>
      <c r="L3" s="3"/>
      <c r="M3" s="4" t="s">
        <v>5</v>
      </c>
      <c r="N3" s="3"/>
      <c r="O3" s="4" t="s">
        <v>6</v>
      </c>
      <c r="P3" s="3"/>
      <c r="Q3" s="5"/>
    </row>
    <row r="4" spans="1:17">
      <c r="A4" s="6"/>
      <c r="B4" s="3"/>
      <c r="C4" s="4" t="s">
        <v>7</v>
      </c>
      <c r="D4" s="3"/>
      <c r="E4" s="4" t="s">
        <v>8</v>
      </c>
      <c r="F4" s="3"/>
      <c r="G4" s="4" t="s">
        <v>9</v>
      </c>
      <c r="H4" s="3"/>
      <c r="I4" s="4" t="s">
        <v>10</v>
      </c>
      <c r="J4" s="3"/>
      <c r="K4" s="4" t="s">
        <v>10</v>
      </c>
      <c r="L4" s="3"/>
      <c r="M4" s="4" t="s">
        <v>11</v>
      </c>
      <c r="N4" s="3"/>
      <c r="O4" s="4" t="s">
        <v>12</v>
      </c>
      <c r="P4" s="3"/>
      <c r="Q4" s="7" t="s">
        <v>13</v>
      </c>
    </row>
    <row r="5" spans="1:17">
      <c r="A5" s="8"/>
      <c r="B5" s="9"/>
      <c r="C5" s="10" t="s">
        <v>14</v>
      </c>
      <c r="D5" s="10" t="s">
        <v>15</v>
      </c>
      <c r="E5" s="10" t="s">
        <v>16</v>
      </c>
      <c r="F5" s="10" t="s">
        <v>17</v>
      </c>
      <c r="G5" s="10" t="s">
        <v>7</v>
      </c>
      <c r="H5" s="10" t="s">
        <v>18</v>
      </c>
      <c r="I5" s="10" t="s">
        <v>7</v>
      </c>
      <c r="J5" s="10" t="s">
        <v>18</v>
      </c>
      <c r="K5" s="10" t="s">
        <v>7</v>
      </c>
      <c r="L5" s="10" t="s">
        <v>18</v>
      </c>
      <c r="M5" s="10" t="s">
        <v>7</v>
      </c>
      <c r="N5" s="10" t="s">
        <v>18</v>
      </c>
      <c r="O5" s="10" t="s">
        <v>7</v>
      </c>
      <c r="P5" s="10" t="s">
        <v>17</v>
      </c>
      <c r="Q5" s="11" t="s">
        <v>19</v>
      </c>
    </row>
    <row r="6" spans="1:17">
      <c r="A6" s="12" t="s">
        <v>20</v>
      </c>
      <c r="B6" s="13"/>
      <c r="C6" s="14" t="s">
        <v>21</v>
      </c>
      <c r="D6" s="14"/>
      <c r="E6" s="14"/>
      <c r="F6" s="14"/>
      <c r="G6" s="14" t="s">
        <v>22</v>
      </c>
      <c r="H6" s="14"/>
      <c r="I6" s="14" t="s">
        <v>23</v>
      </c>
      <c r="J6" s="14"/>
      <c r="K6" s="14" t="s">
        <v>24</v>
      </c>
      <c r="L6" s="14"/>
      <c r="M6" s="14" t="s">
        <v>25</v>
      </c>
      <c r="N6" s="14"/>
      <c r="O6" s="14" t="s">
        <v>26</v>
      </c>
      <c r="P6" s="15"/>
      <c r="Q6" s="16"/>
    </row>
    <row r="7" spans="1:17">
      <c r="A7" s="17" t="s">
        <v>27</v>
      </c>
      <c r="B7" s="18"/>
      <c r="C7" s="19"/>
      <c r="D7" s="3"/>
      <c r="E7" s="20"/>
      <c r="F7" s="3"/>
      <c r="G7" s="19"/>
      <c r="H7" s="3"/>
      <c r="I7" s="19"/>
      <c r="J7" s="3"/>
      <c r="K7" s="19"/>
      <c r="L7" s="3"/>
      <c r="M7" s="19"/>
      <c r="N7" s="19"/>
      <c r="O7" s="19"/>
      <c r="P7" s="19"/>
      <c r="Q7" s="21"/>
    </row>
    <row r="8" spans="1:17">
      <c r="A8" s="22" t="s">
        <v>28</v>
      </c>
      <c r="B8" s="23"/>
      <c r="C8" s="24">
        <v>70</v>
      </c>
      <c r="D8" s="3"/>
      <c r="E8" s="25">
        <v>0.80294863478195877</v>
      </c>
      <c r="F8" s="3"/>
      <c r="G8" s="24">
        <f>(ROUND(C8*E8,2))</f>
        <v>56.21</v>
      </c>
      <c r="H8" s="3"/>
      <c r="I8" s="24">
        <v>87.17</v>
      </c>
      <c r="J8" s="3"/>
      <c r="K8" s="24">
        <v>244.34</v>
      </c>
      <c r="L8" s="3"/>
      <c r="M8" s="24">
        <v>160</v>
      </c>
      <c r="N8" s="19"/>
      <c r="O8" s="24">
        <v>123.67</v>
      </c>
      <c r="P8" s="19"/>
      <c r="Q8" s="26">
        <f>SUM(G8:O8)</f>
        <v>671.39</v>
      </c>
    </row>
    <row r="9" spans="1:17">
      <c r="A9" s="22" t="s">
        <v>29</v>
      </c>
      <c r="B9" s="23"/>
      <c r="C9" s="24">
        <f>C8</f>
        <v>70</v>
      </c>
      <c r="D9" s="3"/>
      <c r="E9" s="25">
        <f>E8</f>
        <v>0.80294863478195877</v>
      </c>
      <c r="F9" s="3"/>
      <c r="G9" s="24">
        <f>ROUND(C9*E9,2)</f>
        <v>56.21</v>
      </c>
      <c r="H9" s="3"/>
      <c r="I9" s="24">
        <f>I8</f>
        <v>87.17</v>
      </c>
      <c r="J9" s="3"/>
      <c r="K9" s="24">
        <f>K8</f>
        <v>244.34</v>
      </c>
      <c r="L9" s="3"/>
      <c r="M9" s="24">
        <f>M8</f>
        <v>160</v>
      </c>
      <c r="N9" s="19"/>
      <c r="O9" s="19"/>
      <c r="P9" s="19"/>
      <c r="Q9" s="26">
        <f>SUM(G9:O9)</f>
        <v>547.72</v>
      </c>
    </row>
    <row r="10" spans="1:17">
      <c r="A10" s="22" t="s">
        <v>30</v>
      </c>
      <c r="B10" s="23"/>
      <c r="C10" s="24"/>
      <c r="D10" s="3"/>
      <c r="E10" s="25"/>
      <c r="F10" s="3"/>
      <c r="G10" s="24"/>
      <c r="H10" s="3"/>
      <c r="I10" s="24">
        <f>I8</f>
        <v>87.17</v>
      </c>
      <c r="J10" s="3"/>
      <c r="K10" s="24"/>
      <c r="L10" s="3"/>
      <c r="M10" s="19"/>
      <c r="N10" s="19"/>
      <c r="O10" s="19"/>
      <c r="P10" s="19"/>
      <c r="Q10" s="26">
        <f>SUM(G10:O10)</f>
        <v>87.17</v>
      </c>
    </row>
    <row r="11" spans="1:17">
      <c r="A11" s="6"/>
      <c r="B11" s="3"/>
      <c r="C11" s="24"/>
      <c r="D11" s="3"/>
      <c r="E11" s="25"/>
      <c r="F11" s="3"/>
      <c r="G11" s="24"/>
      <c r="H11" s="3"/>
      <c r="I11" s="24"/>
      <c r="J11" s="3"/>
      <c r="K11" s="24"/>
      <c r="L11" s="3"/>
      <c r="M11" s="3"/>
      <c r="N11" s="3"/>
      <c r="O11" s="3"/>
      <c r="P11" s="3"/>
      <c r="Q11" s="26"/>
    </row>
    <row r="12" spans="1:17">
      <c r="A12" s="6"/>
      <c r="B12" s="3"/>
      <c r="C12" s="24"/>
      <c r="D12" s="3"/>
      <c r="E12" s="25"/>
      <c r="F12" s="3"/>
      <c r="G12" s="24"/>
      <c r="H12" s="3"/>
      <c r="I12" s="24"/>
      <c r="J12" s="3"/>
      <c r="K12" s="24"/>
      <c r="L12" s="3"/>
      <c r="M12" s="3"/>
      <c r="N12" s="3"/>
      <c r="O12" s="3"/>
      <c r="P12" s="3"/>
      <c r="Q12" s="26"/>
    </row>
    <row r="13" spans="1:17">
      <c r="A13" s="27" t="s">
        <v>31</v>
      </c>
      <c r="B13" s="28"/>
      <c r="C13" s="24"/>
      <c r="D13" s="3"/>
      <c r="E13" s="25"/>
      <c r="F13" s="3"/>
      <c r="G13" s="24"/>
      <c r="H13" s="3"/>
      <c r="I13" s="24"/>
      <c r="J13" s="3"/>
      <c r="K13" s="24"/>
      <c r="L13" s="3"/>
      <c r="M13" s="3"/>
      <c r="N13" s="3"/>
      <c r="O13" s="3"/>
      <c r="P13" s="3"/>
      <c r="Q13" s="26"/>
    </row>
    <row r="14" spans="1:17">
      <c r="A14" s="22" t="s">
        <v>32</v>
      </c>
      <c r="B14" s="23"/>
      <c r="C14" s="24"/>
      <c r="D14" s="3"/>
      <c r="E14" s="25"/>
      <c r="F14" s="3"/>
      <c r="G14" s="24"/>
      <c r="H14" s="3"/>
      <c r="I14" s="24">
        <f>I8</f>
        <v>87.17</v>
      </c>
      <c r="J14" s="3"/>
      <c r="K14" s="24"/>
      <c r="L14" s="3"/>
      <c r="M14" s="19"/>
      <c r="N14" s="19"/>
      <c r="O14" s="19"/>
      <c r="P14" s="19"/>
      <c r="Q14" s="26">
        <f>SUM(G14:O14)</f>
        <v>87.17</v>
      </c>
    </row>
    <row r="15" spans="1:17">
      <c r="A15" s="29" t="s">
        <v>28</v>
      </c>
      <c r="B15" s="30"/>
      <c r="C15" s="24"/>
      <c r="D15" s="3"/>
      <c r="E15" s="25"/>
      <c r="F15" s="3"/>
      <c r="G15" s="24"/>
      <c r="H15" s="3"/>
      <c r="I15" s="24"/>
      <c r="J15" s="3"/>
      <c r="K15" s="24"/>
      <c r="L15" s="3"/>
      <c r="M15" s="19"/>
      <c r="N15" s="19"/>
      <c r="O15" s="19"/>
      <c r="P15" s="19"/>
      <c r="Q15" s="26"/>
    </row>
    <row r="16" spans="1:17">
      <c r="A16" s="22" t="s">
        <v>33</v>
      </c>
      <c r="B16" s="23"/>
      <c r="C16" s="24">
        <f>C8</f>
        <v>70</v>
      </c>
      <c r="D16" s="3"/>
      <c r="E16" s="25">
        <f>E8</f>
        <v>0.80294863478195877</v>
      </c>
      <c r="F16" s="3"/>
      <c r="G16" s="24">
        <f>C16*E16</f>
        <v>56.206404434737117</v>
      </c>
      <c r="H16" s="3"/>
      <c r="I16" s="24">
        <f>I14</f>
        <v>87.17</v>
      </c>
      <c r="J16" s="3"/>
      <c r="K16" s="24">
        <f>K9</f>
        <v>244.34</v>
      </c>
      <c r="L16" s="3"/>
      <c r="M16" s="19"/>
      <c r="N16" s="19"/>
      <c r="O16" s="24">
        <f>O8</f>
        <v>123.67</v>
      </c>
      <c r="P16" s="19"/>
      <c r="Q16" s="26">
        <f>SUM(G16:O16)</f>
        <v>511.38640443473713</v>
      </c>
    </row>
    <row r="17" spans="1:17">
      <c r="A17" s="29" t="s">
        <v>29</v>
      </c>
      <c r="B17" s="30"/>
      <c r="C17" s="24"/>
      <c r="D17" s="3"/>
      <c r="E17" s="25"/>
      <c r="F17" s="3"/>
      <c r="G17" s="24"/>
      <c r="H17" s="3"/>
      <c r="I17" s="24"/>
      <c r="J17" s="3"/>
      <c r="K17" s="24"/>
      <c r="L17" s="3"/>
      <c r="M17" s="19"/>
      <c r="N17" s="19"/>
      <c r="O17" s="19"/>
      <c r="P17" s="19"/>
      <c r="Q17" s="26"/>
    </row>
    <row r="18" spans="1:17">
      <c r="A18" s="22" t="s">
        <v>33</v>
      </c>
      <c r="B18" s="23"/>
      <c r="C18" s="24">
        <f>C8</f>
        <v>70</v>
      </c>
      <c r="D18" s="3"/>
      <c r="E18" s="25">
        <f>E8</f>
        <v>0.80294863478195877</v>
      </c>
      <c r="F18" s="3"/>
      <c r="G18" s="24">
        <f>C18*E18</f>
        <v>56.206404434737117</v>
      </c>
      <c r="H18" s="3"/>
      <c r="I18" s="24">
        <f>I16</f>
        <v>87.17</v>
      </c>
      <c r="J18" s="3"/>
      <c r="K18" s="24">
        <f>K16</f>
        <v>244.34</v>
      </c>
      <c r="L18" s="3"/>
      <c r="M18" s="19"/>
      <c r="N18" s="19"/>
      <c r="O18" s="24"/>
      <c r="P18" s="19"/>
      <c r="Q18" s="26">
        <f>SUM(G18:O18)</f>
        <v>387.71640443473711</v>
      </c>
    </row>
    <row r="19" spans="1:17">
      <c r="A19" s="6"/>
      <c r="B19" s="3"/>
      <c r="C19" s="24"/>
      <c r="D19" s="3"/>
      <c r="E19" s="31"/>
      <c r="F19" s="3"/>
      <c r="G19" s="24"/>
      <c r="H19" s="3"/>
      <c r="I19" s="24"/>
      <c r="J19" s="3"/>
      <c r="K19" s="24"/>
      <c r="L19" s="3"/>
      <c r="M19" s="19"/>
      <c r="N19" s="19"/>
      <c r="O19" s="19"/>
      <c r="P19" s="19"/>
      <c r="Q19" s="26"/>
    </row>
    <row r="20" spans="1:17">
      <c r="A20" s="17" t="s">
        <v>34</v>
      </c>
      <c r="B20" s="18"/>
      <c r="C20" s="24"/>
      <c r="D20" s="3"/>
      <c r="E20" s="31"/>
      <c r="F20" s="3"/>
      <c r="G20" s="24"/>
      <c r="H20" s="3"/>
      <c r="I20" s="24"/>
      <c r="J20" s="3"/>
      <c r="K20" s="24"/>
      <c r="L20" s="3"/>
      <c r="M20" s="3"/>
      <c r="N20" s="3"/>
      <c r="O20" s="3"/>
      <c r="P20" s="3"/>
      <c r="Q20" s="26"/>
    </row>
    <row r="21" spans="1:17">
      <c r="A21" s="22" t="s">
        <v>32</v>
      </c>
      <c r="B21" s="23"/>
      <c r="C21" s="24"/>
      <c r="D21" s="3"/>
      <c r="E21" s="31"/>
      <c r="F21" s="3"/>
      <c r="G21" s="24"/>
      <c r="H21" s="3"/>
      <c r="I21" s="24">
        <v>25.81</v>
      </c>
      <c r="J21" s="3"/>
      <c r="K21" s="24">
        <v>3.9452653073989596</v>
      </c>
      <c r="L21" s="3"/>
      <c r="M21" s="19"/>
      <c r="N21" s="19"/>
      <c r="O21" s="19"/>
      <c r="P21" s="19"/>
      <c r="Q21" s="26">
        <f>SUM(G21:O21)</f>
        <v>29.755265307398957</v>
      </c>
    </row>
    <row r="22" spans="1:17">
      <c r="A22" s="29" t="s">
        <v>33</v>
      </c>
      <c r="B22" s="30"/>
      <c r="C22" s="24"/>
      <c r="D22" s="3"/>
      <c r="E22" s="31"/>
      <c r="F22" s="3"/>
      <c r="G22" s="24"/>
      <c r="H22" s="3"/>
      <c r="I22" s="24"/>
      <c r="J22" s="3"/>
      <c r="K22" s="24"/>
      <c r="L22" s="3"/>
      <c r="M22" s="19"/>
      <c r="N22" s="19"/>
      <c r="O22" s="19"/>
      <c r="P22" s="19"/>
      <c r="Q22" s="26"/>
    </row>
    <row r="23" spans="1:17">
      <c r="A23" s="22" t="s">
        <v>35</v>
      </c>
      <c r="B23" s="23"/>
      <c r="C23" s="24"/>
      <c r="D23" s="3"/>
      <c r="E23" s="31"/>
      <c r="F23" s="3"/>
      <c r="G23" s="24"/>
      <c r="H23" s="3"/>
      <c r="I23" s="24">
        <f>I21</f>
        <v>25.81</v>
      </c>
      <c r="J23" s="3"/>
      <c r="K23" s="24">
        <f>K21</f>
        <v>3.9452653073989596</v>
      </c>
      <c r="L23" s="3"/>
      <c r="M23" s="19"/>
      <c r="N23" s="19"/>
      <c r="O23" s="19"/>
      <c r="P23" s="19"/>
      <c r="Q23" s="26">
        <f>SUM(G23:O23)</f>
        <v>29.755265307398957</v>
      </c>
    </row>
    <row r="24" spans="1:17">
      <c r="A24" s="22" t="s">
        <v>36</v>
      </c>
      <c r="B24" s="23"/>
      <c r="C24" s="24"/>
      <c r="D24" s="3"/>
      <c r="E24" s="31"/>
      <c r="F24" s="3"/>
      <c r="G24" s="24"/>
      <c r="H24" s="3"/>
      <c r="I24" s="24">
        <f>I21</f>
        <v>25.81</v>
      </c>
      <c r="J24" s="19"/>
      <c r="K24" s="24">
        <f>K21</f>
        <v>3.9452653073989596</v>
      </c>
      <c r="L24" s="19"/>
      <c r="M24" s="19"/>
      <c r="N24" s="19"/>
      <c r="O24" s="24">
        <v>4.6100000000000003</v>
      </c>
      <c r="P24" s="32"/>
      <c r="Q24" s="26">
        <f>SUM(G24:O24)</f>
        <v>34.365265307398957</v>
      </c>
    </row>
    <row r="25" spans="1:17" ht="15" thickBot="1">
      <c r="A25" s="33"/>
      <c r="B25" s="34"/>
      <c r="C25" s="35"/>
      <c r="D25" s="36"/>
      <c r="E25" s="37"/>
      <c r="F25" s="36"/>
      <c r="G25" s="35"/>
      <c r="H25" s="36"/>
      <c r="I25" s="35"/>
      <c r="J25" s="36"/>
      <c r="K25" s="38"/>
      <c r="L25" s="36"/>
      <c r="M25" s="35"/>
      <c r="N25" s="35"/>
      <c r="O25" s="35"/>
      <c r="P25" s="35"/>
      <c r="Q25" s="39"/>
    </row>
    <row r="26" spans="1:17">
      <c r="A26" s="40" t="s">
        <v>37</v>
      </c>
      <c r="B26" s="41"/>
      <c r="C26" s="19"/>
      <c r="D26" s="3"/>
      <c r="E26" s="31"/>
      <c r="F26" s="3"/>
      <c r="G26" s="19"/>
      <c r="H26" s="3"/>
      <c r="I26" s="19"/>
      <c r="J26" s="3"/>
      <c r="K26" s="42"/>
      <c r="L26" s="3"/>
      <c r="M26" s="19"/>
      <c r="N26" s="19"/>
      <c r="O26" s="19"/>
      <c r="P26" s="19"/>
      <c r="Q26" s="43"/>
    </row>
    <row r="27" spans="1:17">
      <c r="A27" s="44" t="s">
        <v>20</v>
      </c>
      <c r="B27" s="45"/>
      <c r="C27" s="46"/>
      <c r="D27" s="13"/>
      <c r="E27" s="47"/>
      <c r="F27" s="13"/>
      <c r="G27" s="46"/>
      <c r="H27" s="13"/>
      <c r="I27" s="48"/>
      <c r="J27" s="49"/>
      <c r="K27" s="50"/>
      <c r="L27" s="13"/>
      <c r="M27" s="46"/>
      <c r="N27" s="46"/>
      <c r="O27" s="46"/>
      <c r="P27" s="46"/>
      <c r="Q27" s="51"/>
    </row>
    <row r="28" spans="1:17">
      <c r="A28" s="22" t="s">
        <v>38</v>
      </c>
      <c r="B28" s="23"/>
      <c r="C28" s="19"/>
      <c r="D28" s="3"/>
      <c r="E28" s="31"/>
      <c r="F28" s="3"/>
      <c r="G28" s="19"/>
      <c r="H28" s="3"/>
      <c r="I28" s="19"/>
      <c r="J28" s="19"/>
      <c r="K28" s="19"/>
      <c r="L28" s="3"/>
      <c r="M28" s="3"/>
      <c r="N28" s="3"/>
      <c r="O28" s="3"/>
      <c r="P28" s="3"/>
      <c r="Q28" s="52"/>
    </row>
    <row r="29" spans="1:17">
      <c r="A29" s="22"/>
      <c r="B29" s="23" t="s">
        <v>39</v>
      </c>
      <c r="C29" s="19"/>
      <c r="D29" s="3"/>
      <c r="E29" s="31"/>
      <c r="F29" s="3"/>
      <c r="G29" s="19"/>
      <c r="H29" s="3"/>
      <c r="I29" s="24">
        <v>194.45</v>
      </c>
      <c r="J29" s="24"/>
      <c r="K29" s="24">
        <v>23.61</v>
      </c>
      <c r="L29" s="24"/>
      <c r="M29" s="24"/>
      <c r="N29" s="24"/>
      <c r="O29" s="24"/>
      <c r="P29" s="24"/>
      <c r="Q29" s="26">
        <f>+I29+K29</f>
        <v>218.06</v>
      </c>
    </row>
    <row r="30" spans="1:17">
      <c r="A30" s="22"/>
      <c r="B30" s="23" t="s">
        <v>40</v>
      </c>
      <c r="C30" s="19"/>
      <c r="D30" s="3"/>
      <c r="E30" s="31"/>
      <c r="F30" s="3"/>
      <c r="G30" s="19"/>
      <c r="H30" s="3"/>
      <c r="I30" s="24">
        <v>583.35</v>
      </c>
      <c r="J30" s="24"/>
      <c r="K30" s="24">
        <v>70.83</v>
      </c>
      <c r="L30" s="24"/>
      <c r="M30" s="24"/>
      <c r="N30" s="24"/>
      <c r="O30" s="24"/>
      <c r="P30" s="24"/>
      <c r="Q30" s="26">
        <f>+I30+K30</f>
        <v>654.18000000000006</v>
      </c>
    </row>
    <row r="31" spans="1:17">
      <c r="A31" s="22"/>
      <c r="B31" s="23" t="s">
        <v>41</v>
      </c>
      <c r="C31" s="19"/>
      <c r="D31" s="3"/>
      <c r="E31" s="31"/>
      <c r="F31" s="3"/>
      <c r="G31" s="19"/>
      <c r="H31" s="3"/>
      <c r="I31" s="24">
        <v>972.25</v>
      </c>
      <c r="J31" s="24"/>
      <c r="K31" s="24">
        <v>118.05</v>
      </c>
      <c r="L31" s="24"/>
      <c r="M31" s="24"/>
      <c r="N31" s="24"/>
      <c r="O31" s="24"/>
      <c r="P31" s="24"/>
      <c r="Q31" s="26">
        <f>+I31+K31</f>
        <v>1090.3</v>
      </c>
    </row>
    <row r="32" spans="1:17">
      <c r="A32" s="22"/>
      <c r="B32" s="23" t="s">
        <v>42</v>
      </c>
      <c r="C32" s="19"/>
      <c r="D32" s="3"/>
      <c r="E32" s="31"/>
      <c r="F32" s="3"/>
      <c r="G32" s="19"/>
      <c r="H32" s="3"/>
      <c r="I32" s="24">
        <v>0</v>
      </c>
      <c r="J32" s="24"/>
      <c r="K32" s="24">
        <v>0</v>
      </c>
      <c r="L32" s="24"/>
      <c r="M32" s="24"/>
      <c r="N32" s="24"/>
      <c r="O32" s="24"/>
      <c r="P32" s="24"/>
      <c r="Q32" s="26" t="s">
        <v>43</v>
      </c>
    </row>
    <row r="33" spans="1:17">
      <c r="A33" s="22"/>
      <c r="B33" s="23" t="s">
        <v>44</v>
      </c>
      <c r="C33" s="19"/>
      <c r="D33" s="3"/>
      <c r="E33" s="31"/>
      <c r="F33" s="3"/>
      <c r="G33" s="19"/>
      <c r="H33" s="3"/>
      <c r="I33" s="24">
        <v>1750.05</v>
      </c>
      <c r="J33" s="24"/>
      <c r="K33" s="24">
        <v>212.49</v>
      </c>
      <c r="L33" s="24"/>
      <c r="M33" s="24"/>
      <c r="N33" s="24"/>
      <c r="O33" s="24"/>
      <c r="P33" s="24"/>
      <c r="Q33" s="26">
        <f>+I33+K33</f>
        <v>1962.54</v>
      </c>
    </row>
    <row r="34" spans="1:17" ht="15" thickBot="1">
      <c r="A34" s="22"/>
      <c r="B34" s="23"/>
      <c r="C34" s="19"/>
      <c r="D34" s="3"/>
      <c r="E34" s="31"/>
      <c r="F34" s="3"/>
      <c r="G34" s="19" t="s">
        <v>45</v>
      </c>
      <c r="H34" s="3"/>
      <c r="I34" s="24"/>
      <c r="J34" s="24"/>
      <c r="K34" s="24"/>
      <c r="L34" s="24"/>
      <c r="M34" s="24"/>
      <c r="N34" s="24"/>
      <c r="O34" s="42"/>
      <c r="P34" s="42"/>
      <c r="Q34" s="26"/>
    </row>
    <row r="35" spans="1:17" ht="15" thickBot="1">
      <c r="A35" s="88" t="s">
        <v>46</v>
      </c>
      <c r="B35" s="89"/>
      <c r="C35" s="89"/>
      <c r="D35" s="89"/>
      <c r="E35" s="89"/>
      <c r="F35" s="8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7"/>
    </row>
    <row r="36" spans="1:17">
      <c r="A36" s="53" t="s">
        <v>47</v>
      </c>
      <c r="B36" s="54"/>
      <c r="C36" s="54"/>
      <c r="D36" s="55"/>
      <c r="E36" s="56"/>
      <c r="F36" s="56"/>
      <c r="G36" s="57" t="s">
        <v>48</v>
      </c>
      <c r="H36" s="58"/>
      <c r="I36" s="58"/>
      <c r="J36" s="58"/>
      <c r="K36" s="59"/>
      <c r="L36" s="58"/>
      <c r="M36" s="58"/>
      <c r="N36" s="60"/>
      <c r="O36" s="58" t="s">
        <v>49</v>
      </c>
      <c r="P36" s="58"/>
      <c r="Q36" s="61"/>
    </row>
    <row r="37" spans="1:17" ht="23" customHeight="1">
      <c r="A37" s="62"/>
      <c r="B37" s="3" t="s">
        <v>50</v>
      </c>
      <c r="C37" s="63">
        <v>70</v>
      </c>
      <c r="D37" s="64" t="s">
        <v>51</v>
      </c>
      <c r="E37" s="65"/>
      <c r="F37" s="64"/>
      <c r="G37" s="66"/>
      <c r="H37" s="9"/>
      <c r="I37" s="9"/>
      <c r="J37" s="9"/>
      <c r="K37" s="67"/>
      <c r="L37" s="9"/>
      <c r="M37" s="9"/>
      <c r="N37" s="9"/>
      <c r="O37" s="68"/>
      <c r="P37" s="9"/>
      <c r="Q37" s="69"/>
    </row>
    <row r="38" spans="1:17">
      <c r="A38" s="90" t="s">
        <v>52</v>
      </c>
      <c r="B38" s="91"/>
      <c r="C38" s="91"/>
      <c r="D38" s="91"/>
      <c r="E38" s="91"/>
      <c r="F38" s="91"/>
      <c r="G38" s="70" t="s">
        <v>53</v>
      </c>
      <c r="H38" s="42"/>
      <c r="I38" s="42"/>
      <c r="J38" s="3"/>
      <c r="K38" s="19"/>
      <c r="L38" s="3"/>
      <c r="M38" s="3"/>
      <c r="N38" s="42"/>
      <c r="O38" s="19"/>
      <c r="P38" s="23"/>
      <c r="Q38" s="61"/>
    </row>
    <row r="39" spans="1:17">
      <c r="A39" s="92"/>
      <c r="B39" s="93"/>
      <c r="C39" s="93"/>
      <c r="D39" s="93"/>
      <c r="E39" s="93"/>
      <c r="F39" s="93"/>
      <c r="G39" s="70" t="s">
        <v>54</v>
      </c>
      <c r="H39" s="42"/>
      <c r="I39" s="42"/>
      <c r="J39" s="3"/>
      <c r="K39" s="19"/>
      <c r="L39" s="3"/>
      <c r="M39" s="3"/>
      <c r="N39" s="42"/>
      <c r="O39" s="19">
        <v>0</v>
      </c>
      <c r="P39" s="23" t="s">
        <v>55</v>
      </c>
      <c r="Q39" s="5"/>
    </row>
    <row r="40" spans="1:17">
      <c r="A40" s="71"/>
      <c r="B40" s="72"/>
      <c r="C40" s="72"/>
      <c r="D40" s="72"/>
      <c r="E40" s="72"/>
      <c r="F40" s="72"/>
      <c r="G40" s="70" t="s">
        <v>56</v>
      </c>
      <c r="H40" s="42"/>
      <c r="I40" s="42"/>
      <c r="J40" s="3"/>
      <c r="K40" s="19"/>
      <c r="L40" s="3"/>
      <c r="M40" s="3"/>
      <c r="N40" s="42"/>
      <c r="O40" s="19"/>
      <c r="P40" s="23"/>
      <c r="Q40" s="5"/>
    </row>
    <row r="41" spans="1:17">
      <c r="A41" s="71"/>
      <c r="B41" s="72"/>
      <c r="C41" s="72"/>
      <c r="D41" s="72"/>
      <c r="E41" s="72"/>
      <c r="F41" s="72"/>
      <c r="G41" s="73" t="s">
        <v>57</v>
      </c>
      <c r="H41" s="42"/>
      <c r="I41" s="42"/>
      <c r="J41" s="3"/>
      <c r="K41" s="19"/>
      <c r="L41" s="3"/>
      <c r="M41" s="3"/>
      <c r="N41" s="42"/>
      <c r="O41" s="19"/>
      <c r="P41" s="23"/>
      <c r="Q41" s="5"/>
    </row>
    <row r="42" spans="1:17">
      <c r="A42" s="62"/>
      <c r="B42" s="74"/>
      <c r="C42" s="75" t="s">
        <v>58</v>
      </c>
      <c r="D42" s="64" t="s">
        <v>58</v>
      </c>
      <c r="E42" s="65"/>
      <c r="F42" s="76"/>
      <c r="G42" s="3" t="s">
        <v>59</v>
      </c>
      <c r="H42" s="42"/>
      <c r="I42" s="3"/>
      <c r="J42" s="3"/>
      <c r="K42" s="3"/>
      <c r="L42" s="3"/>
      <c r="M42" s="3"/>
      <c r="N42" s="9"/>
      <c r="O42" s="75">
        <v>46</v>
      </c>
      <c r="P42" s="3" t="s">
        <v>60</v>
      </c>
      <c r="Q42" s="21"/>
    </row>
    <row r="43" spans="1:17" ht="15" thickBot="1">
      <c r="A43" s="77" t="s">
        <v>61</v>
      </c>
      <c r="B43" s="78"/>
      <c r="C43" s="79">
        <v>93</v>
      </c>
      <c r="D43" s="80" t="s">
        <v>51</v>
      </c>
      <c r="E43" s="81"/>
      <c r="F43" s="81"/>
      <c r="G43" s="82" t="s">
        <v>62</v>
      </c>
      <c r="H43" s="81"/>
      <c r="I43" s="82"/>
      <c r="J43" s="82"/>
      <c r="K43" s="82"/>
      <c r="L43" s="82" t="s">
        <v>63</v>
      </c>
      <c r="M43" s="82"/>
      <c r="N43" s="38"/>
      <c r="O43" s="83">
        <v>0</v>
      </c>
      <c r="P43" s="81" t="s">
        <v>64</v>
      </c>
      <c r="Q43" s="84"/>
    </row>
    <row r="44" spans="1:17">
      <c r="A44" s="3" t="s">
        <v>65</v>
      </c>
      <c r="B44" s="3"/>
      <c r="C44" s="19"/>
      <c r="D44" s="3"/>
      <c r="E44" s="3"/>
      <c r="F44" s="3"/>
      <c r="G44" s="3"/>
      <c r="H44" s="3"/>
      <c r="I44" s="19"/>
      <c r="J44" s="3"/>
      <c r="K44" s="3"/>
      <c r="L44" s="3"/>
      <c r="M44" s="3"/>
      <c r="N44" s="3"/>
      <c r="O44" s="3"/>
      <c r="P44" s="3"/>
      <c r="Q44" s="3"/>
    </row>
    <row r="45" spans="1:17">
      <c r="A45" s="3" t="s">
        <v>66</v>
      </c>
      <c r="B45" s="3"/>
      <c r="C45" s="1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>
      <c r="A46" s="3" t="s">
        <v>67</v>
      </c>
      <c r="B46" s="3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</sheetData>
  <mergeCells count="3">
    <mergeCell ref="A1:Q1"/>
    <mergeCell ref="A35:Q35"/>
    <mergeCell ref="A38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Kifle, Ermias</dc:creator>
  <cp:lastModifiedBy>Lee, Cat</cp:lastModifiedBy>
  <dcterms:created xsi:type="dcterms:W3CDTF">2026-02-12T19:42:02Z</dcterms:created>
  <dcterms:modified xsi:type="dcterms:W3CDTF">2026-02-12T20:28:40Z</dcterms:modified>
</cp:coreProperties>
</file>